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7bf0a5c1987c0160/Desktop/PANDUAN/LAMPIRAN/RPK/"/>
    </mc:Choice>
  </mc:AlternateContent>
  <xr:revisionPtr revIDLastSave="6" documentId="13_ncr:1_{7DF37361-5661-4BDF-97B0-7B1046246C74}" xr6:coauthVersionLast="47" xr6:coauthVersionMax="47" xr10:uidLastSave="{99484209-6AD7-4742-BA18-AAE880F839A3}"/>
  <bookViews>
    <workbookView xWindow="-110" yWindow="-110" windowWidth="19420" windowHeight="10300" xr2:uid="{00000000-000D-0000-FFFF-FFFF00000000}"/>
  </bookViews>
  <sheets>
    <sheet name="MARKS TEMPLATE (PKK+PA) T1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VPP04pQOxfU99r147SzYmwp0g9jm9mffSmf/cD4k24c="/>
    </ext>
  </extLst>
</workbook>
</file>

<file path=xl/calcChain.xml><?xml version="1.0" encoding="utf-8"?>
<calcChain xmlns="http://schemas.openxmlformats.org/spreadsheetml/2006/main">
  <c r="Q21" i="1" l="1"/>
  <c r="F22" i="1"/>
  <c r="F21" i="1"/>
  <c r="F20" i="1"/>
  <c r="AD15" i="1"/>
  <c r="AB15" i="1"/>
  <c r="AE15" i="1" s="1"/>
  <c r="Y15" i="1"/>
  <c r="X15" i="1"/>
  <c r="W15" i="1"/>
  <c r="Q15" i="1"/>
  <c r="R15" i="1" s="1"/>
  <c r="S15" i="1" s="1"/>
  <c r="L15" i="1"/>
  <c r="M15" i="1" s="1"/>
  <c r="K15" i="1"/>
  <c r="AD14" i="1"/>
  <c r="AB14" i="1"/>
  <c r="AE14" i="1" s="1"/>
  <c r="Y14" i="1"/>
  <c r="X14" i="1"/>
  <c r="W14" i="1"/>
  <c r="Q14" i="1"/>
  <c r="R14" i="1" s="1"/>
  <c r="S14" i="1" s="1"/>
  <c r="L14" i="1"/>
  <c r="M14" i="1" s="1"/>
  <c r="K14" i="1"/>
  <c r="AD13" i="1"/>
  <c r="AB13" i="1"/>
  <c r="AE13" i="1" s="1"/>
  <c r="Y13" i="1"/>
  <c r="X13" i="1"/>
  <c r="W13" i="1"/>
  <c r="Q13" i="1"/>
  <c r="R13" i="1" s="1"/>
  <c r="S13" i="1" s="1"/>
  <c r="L13" i="1"/>
  <c r="M13" i="1" s="1"/>
  <c r="K13" i="1"/>
  <c r="AD12" i="1"/>
  <c r="AB12" i="1"/>
  <c r="AE12" i="1" s="1"/>
  <c r="Y12" i="1"/>
  <c r="X12" i="1"/>
  <c r="W12" i="1"/>
  <c r="Q12" i="1"/>
  <c r="R12" i="1" s="1"/>
  <c r="S12" i="1" s="1"/>
  <c r="L12" i="1"/>
  <c r="M12" i="1" s="1"/>
  <c r="K12" i="1"/>
  <c r="AD11" i="1"/>
  <c r="AB11" i="1"/>
  <c r="AE11" i="1" s="1"/>
  <c r="Y11" i="1"/>
  <c r="X11" i="1"/>
  <c r="W11" i="1"/>
  <c r="Q11" i="1"/>
  <c r="R11" i="1" s="1"/>
  <c r="S11" i="1" s="1"/>
  <c r="L11" i="1"/>
  <c r="M11" i="1" s="1"/>
  <c r="K11" i="1"/>
  <c r="U13" i="1" l="1"/>
  <c r="T13" i="1" s="1"/>
  <c r="Z13" i="1"/>
  <c r="U15" i="1"/>
  <c r="T15" i="1" s="1"/>
  <c r="Z15" i="1"/>
  <c r="U11" i="1"/>
  <c r="T11" i="1" s="1"/>
  <c r="Z11" i="1"/>
  <c r="AF11" i="1" s="1"/>
  <c r="U12" i="1"/>
  <c r="T12" i="1" s="1"/>
  <c r="Z12" i="1"/>
  <c r="AF13" i="1"/>
  <c r="AF14" i="1"/>
  <c r="AF15" i="1"/>
  <c r="U14" i="1"/>
  <c r="T14" i="1" s="1"/>
  <c r="Z14" i="1"/>
  <c r="AF12" i="1"/>
</calcChain>
</file>

<file path=xl/sharedStrings.xml><?xml version="1.0" encoding="utf-8"?>
<sst xmlns="http://schemas.openxmlformats.org/spreadsheetml/2006/main" count="96" uniqueCount="83">
  <si>
    <t>REKOD PENILAIAN KREDIT (RPK)</t>
  </si>
  <si>
    <t>PENILAIAN KERJA KURSUS, CORE ABILITIES,  PENILAIAN AKHIR, PENDEDAHAN INDUSTRI &amp; LATIHAN INDUSTRI- TAHAP 1 / TAHAP 2 / TAHAP 3</t>
  </si>
  <si>
    <t xml:space="preserve">NAMA PB : </t>
  </si>
  <si>
    <t xml:space="preserve">NAMA PELATIH : </t>
  </si>
  <si>
    <t xml:space="preserve">NO KAD PENGENALAN : </t>
  </si>
  <si>
    <t>PENILAIAN KERJA KURSUS - PKK (70%)</t>
  </si>
  <si>
    <t>PENILAIAN AKHIR - PA (30%)</t>
  </si>
  <si>
    <t xml:space="preserve"> PERATUS KESELURUHAN</t>
  </si>
  <si>
    <t xml:space="preserve">NO. BATCH: </t>
  </si>
  <si>
    <t>PENGETAHUAN 21%</t>
  </si>
  <si>
    <t>PRESTASI 49%</t>
  </si>
  <si>
    <t>Peratusan PKK (70%)</t>
  </si>
  <si>
    <t>PENGETAHUAN 9%</t>
  </si>
  <si>
    <t>PRESTASI 21%</t>
  </si>
  <si>
    <t>Peratusan 
PA (30%)</t>
  </si>
  <si>
    <t xml:space="preserve">NAMA / KOD PROGRAM NOSS:                                                         PEMERINTAHAN MISI DRON (H512-001-3:2019)                                                            </t>
  </si>
  <si>
    <t>KERTAS TUGASAN (10%)</t>
  </si>
  <si>
    <t>Ujian Teori / Kuiz / Laporan Tugasan  (11%)</t>
  </si>
  <si>
    <t>Jumlah Peratusan 
Pengetahuan (100%) - MySpike</t>
  </si>
  <si>
    <t>Peratusan 
Pengetahuan (21%)</t>
  </si>
  <si>
    <t>Ujian Amali (49%)</t>
  </si>
  <si>
    <t xml:space="preserve">JUMLAH 
MARKAH </t>
  </si>
  <si>
    <t>Jumlah Peratusan 
Prestasi (100%)  - MySpike</t>
  </si>
  <si>
    <t>Peratusan 
Prestasi (49%)</t>
  </si>
  <si>
    <t>JUMLAH 
MARKAH (100%)  - MySpike</t>
  </si>
  <si>
    <t>Peratusan 9%</t>
  </si>
  <si>
    <t xml:space="preserve">JUMLAH 
MARKAH (100%)  - MySpike </t>
  </si>
  <si>
    <t>Peratusan 
21%</t>
  </si>
  <si>
    <t>BIL</t>
  </si>
  <si>
    <t>KOD CU</t>
  </si>
  <si>
    <t>NAMA CU</t>
  </si>
  <si>
    <t>CU DOMINAN</t>
  </si>
  <si>
    <t>KEHADIRAN (100%)</t>
  </si>
  <si>
    <t>T1</t>
  </si>
  <si>
    <t>T2</t>
  </si>
  <si>
    <t>T3</t>
  </si>
  <si>
    <t>T4</t>
  </si>
  <si>
    <t>Jumlah Markah</t>
  </si>
  <si>
    <t>Purata Markah</t>
  </si>
  <si>
    <t>Peratusan (10%)</t>
  </si>
  <si>
    <t>UT1</t>
  </si>
  <si>
    <t>KZ1</t>
  </si>
  <si>
    <t>LT1</t>
  </si>
  <si>
    <t>Peratusan (11%)</t>
  </si>
  <si>
    <t>Amali 1</t>
  </si>
  <si>
    <t>H512-001-3:2019-CU1</t>
  </si>
  <si>
    <t>TIDAK</t>
  </si>
  <si>
    <t>H512-001-3:2019-CU2</t>
  </si>
  <si>
    <t>H512-001-3:2019-CU3</t>
  </si>
  <si>
    <t>YA</t>
  </si>
  <si>
    <t>H512-001-3:2019-CU4</t>
  </si>
  <si>
    <t>H512-001-3:2019-CU5</t>
  </si>
  <si>
    <t>CORE ABILITIES (CA) - TAHAP 1 / TAHAP 2 / TAHAP 3</t>
  </si>
  <si>
    <t>PENDEDAHAN INDUSTRI 
- TAHAP 1 / TAHAP 2</t>
  </si>
  <si>
    <t>LATIHAN INDUSTRI - TAHAP 3</t>
  </si>
  <si>
    <t xml:space="preserve">  MODUL PENYEDIA TVET - TAHAP 1 / TAHAP 2 / TAHAP 3</t>
  </si>
  <si>
    <t xml:space="preserve">TAHAP </t>
  </si>
  <si>
    <t>PENGETAHUAN 30%</t>
  </si>
  <si>
    <t>PRESTASI 70%</t>
  </si>
  <si>
    <t>KENYATAAN</t>
  </si>
  <si>
    <t>PENYELIA SYARIKAT (50%)</t>
  </si>
  <si>
    <t>SENARAI MODUL PENYEDIA TVET</t>
  </si>
  <si>
    <t>NAMA MODUL PENYEDIA TVET</t>
  </si>
  <si>
    <t>TAHAP 1</t>
  </si>
  <si>
    <t>Bilangan Lawatan</t>
  </si>
  <si>
    <r>
      <rPr>
        <b/>
        <sz val="11"/>
        <color theme="1"/>
        <rFont val="Calibri"/>
      </rPr>
      <t>BUKU LOG</t>
    </r>
    <r>
      <rPr>
        <b/>
        <sz val="11"/>
        <color rgb="FFFF0000"/>
        <rFont val="Calibri"/>
      </rPr>
      <t xml:space="preserve"> </t>
    </r>
    <r>
      <rPr>
        <b/>
        <sz val="11"/>
        <color theme="1"/>
        <rFont val="Calibri"/>
      </rPr>
      <t xml:space="preserve"> LATIHAN INDUSTRI (50%)</t>
    </r>
  </si>
  <si>
    <t>MODUL PENYEDIA TVET 1</t>
  </si>
  <si>
    <t>TAHAP 2</t>
  </si>
  <si>
    <t>Bilangan Laporan</t>
  </si>
  <si>
    <t>MODUL PENYEDIA TVET 2</t>
  </si>
  <si>
    <t>TAHAP 3</t>
  </si>
  <si>
    <t>MODUL PENYEDIA TVET 3</t>
  </si>
  <si>
    <t>Disediakan oleh PP:</t>
  </si>
  <si>
    <t>Disemak oleh PPD:</t>
  </si>
  <si>
    <t>*Dengan ini saya mengesahkan bahawa markah yang dikemukakan ini sepadan dengan bukti keterampilan dan markah dalam sistem MySPIKE</t>
  </si>
  <si>
    <t>Disahkan oleh PPL</t>
  </si>
  <si>
    <t>…………………………………………</t>
  </si>
  <si>
    <t>NAMA PP :</t>
  </si>
  <si>
    <t>NAMA PPD:</t>
  </si>
  <si>
    <t>NAMA PPL:</t>
  </si>
  <si>
    <t>TARIKH :</t>
  </si>
  <si>
    <t>NOTA:</t>
  </si>
  <si>
    <t>Nilai markah pada ruangan yang berwarna biru sahaja perlu dimasukkan ke dalam MySPIKE.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</si>
</sst>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scheme val="minor"/>
    </font>
    <font>
      <b/>
      <sz val="22"/>
      <color theme="1"/>
      <name val="Calibri"/>
    </font>
    <font>
      <b/>
      <sz val="16"/>
      <color theme="1"/>
      <name val="Calibri"/>
    </font>
    <font>
      <b/>
      <sz val="12"/>
      <color theme="1"/>
      <name val="Calibri"/>
    </font>
    <font>
      <sz val="11"/>
      <name val="Calibri"/>
    </font>
    <font>
      <b/>
      <sz val="11"/>
      <color theme="1"/>
      <name val="Calibri"/>
    </font>
    <font>
      <sz val="12"/>
      <color theme="1"/>
      <name val="Calibri"/>
    </font>
    <font>
      <sz val="10"/>
      <color theme="1"/>
      <name val="Calibri"/>
    </font>
    <font>
      <b/>
      <sz val="10"/>
      <color theme="1"/>
      <name val="Calibri"/>
    </font>
    <font>
      <sz val="11"/>
      <color theme="1"/>
      <name val="Calibri"/>
    </font>
    <font>
      <sz val="11"/>
      <color theme="1"/>
      <name val="Calibri"/>
      <scheme val="minor"/>
    </font>
    <font>
      <b/>
      <sz val="11"/>
      <color rgb="FFFF0000"/>
      <name val="Calibri"/>
    </font>
  </fonts>
  <fills count="12">
    <fill>
      <patternFill patternType="none"/>
    </fill>
    <fill>
      <patternFill patternType="gray125"/>
    </fill>
    <fill>
      <patternFill patternType="solid">
        <fgColor rgb="FFD0CECE"/>
        <bgColor rgb="FFD0CECE"/>
      </patternFill>
    </fill>
    <fill>
      <patternFill patternType="solid">
        <fgColor rgb="FFF7CAAC"/>
        <bgColor rgb="FFF7CAAC"/>
      </patternFill>
    </fill>
    <fill>
      <patternFill patternType="solid">
        <fgColor rgb="FFFFFF00"/>
        <bgColor rgb="FFFFFF00"/>
      </patternFill>
    </fill>
    <fill>
      <patternFill patternType="solid">
        <fgColor rgb="FFFFD965"/>
        <bgColor rgb="FFFFD965"/>
      </patternFill>
    </fill>
    <fill>
      <patternFill patternType="solid">
        <fgColor rgb="FF00B0F0"/>
        <bgColor rgb="FF00B0F0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theme="0"/>
      </patternFill>
    </fill>
    <fill>
      <patternFill patternType="solid">
        <fgColor rgb="FFFEF2CB"/>
        <bgColor rgb="FFFEF2CB"/>
      </patternFill>
    </fill>
    <fill>
      <patternFill patternType="solid">
        <fgColor rgb="FF00B0F0"/>
        <bgColor theme="0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98">
    <xf numFmtId="0" fontId="0" fillId="0" borderId="0" xfId="0" applyFont="1" applyAlignment="1"/>
    <xf numFmtId="0" fontId="5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3" fillId="8" borderId="21" xfId="0" applyFont="1" applyFill="1" applyBorder="1" applyAlignment="1">
      <alignment horizontal="center" vertical="center" wrapText="1"/>
    </xf>
    <xf numFmtId="0" fontId="3" fillId="8" borderId="22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9" borderId="19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2" fontId="7" fillId="0" borderId="20" xfId="0" applyNumberFormat="1" applyFont="1" applyBorder="1" applyAlignment="1">
      <alignment horizontal="center" vertical="center" wrapText="1"/>
    </xf>
    <xf numFmtId="2" fontId="8" fillId="6" borderId="22" xfId="0" applyNumberFormat="1" applyFont="1" applyFill="1" applyBorder="1" applyAlignment="1">
      <alignment horizontal="center" vertical="center" wrapText="1"/>
    </xf>
    <xf numFmtId="2" fontId="7" fillId="0" borderId="19" xfId="0" applyNumberFormat="1" applyFont="1" applyBorder="1" applyAlignment="1">
      <alignment horizontal="center" vertical="center" wrapText="1"/>
    </xf>
    <xf numFmtId="2" fontId="8" fillId="3" borderId="19" xfId="0" applyNumberFormat="1" applyFont="1" applyFill="1" applyBorder="1" applyAlignment="1">
      <alignment horizontal="center" vertical="center" wrapText="1"/>
    </xf>
    <xf numFmtId="2" fontId="8" fillId="6" borderId="19" xfId="0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2" fontId="8" fillId="8" borderId="23" xfId="0" applyNumberFormat="1" applyFont="1" applyFill="1" applyBorder="1" applyAlignment="1">
      <alignment horizontal="center" vertical="center" wrapText="1"/>
    </xf>
    <xf numFmtId="2" fontId="7" fillId="8" borderId="23" xfId="0" applyNumberFormat="1" applyFont="1" applyFill="1" applyBorder="1" applyAlignment="1">
      <alignment horizontal="center" vertical="center" wrapText="1"/>
    </xf>
    <xf numFmtId="2" fontId="7" fillId="8" borderId="23" xfId="0" applyNumberFormat="1" applyFont="1" applyFill="1" applyBorder="1" applyAlignment="1">
      <alignment horizontal="center" vertical="center"/>
    </xf>
    <xf numFmtId="0" fontId="9" fillId="8" borderId="23" xfId="0" applyFont="1" applyFill="1" applyBorder="1"/>
    <xf numFmtId="0" fontId="9" fillId="0" borderId="0" xfId="0" applyFont="1" applyAlignment="1">
      <alignment horizontal="center" vertical="center"/>
    </xf>
    <xf numFmtId="0" fontId="3" fillId="4" borderId="19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2" fontId="5" fillId="6" borderId="19" xfId="0" applyNumberFormat="1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vertical="center" wrapText="1"/>
    </xf>
    <xf numFmtId="0" fontId="9" fillId="6" borderId="19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/>
    <xf numFmtId="0" fontId="5" fillId="0" borderId="1" xfId="0" applyFont="1" applyBorder="1"/>
    <xf numFmtId="0" fontId="9" fillId="0" borderId="2" xfId="0" applyFont="1" applyBorder="1" applyAlignment="1">
      <alignment vertical="center" wrapText="1"/>
    </xf>
    <xf numFmtId="0" fontId="9" fillId="0" borderId="3" xfId="0" applyFont="1" applyBorder="1"/>
    <xf numFmtId="0" fontId="9" fillId="0" borderId="7" xfId="0" applyFont="1" applyBorder="1"/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9" fillId="0" borderId="8" xfId="0" applyFont="1" applyBorder="1"/>
    <xf numFmtId="0" fontId="5" fillId="0" borderId="0" xfId="0" applyFont="1" applyAlignment="1">
      <alignment horizontal="left" vertical="center" wrapText="1"/>
    </xf>
    <xf numFmtId="0" fontId="9" fillId="0" borderId="9" xfId="0" applyFont="1" applyBorder="1"/>
    <xf numFmtId="0" fontId="9" fillId="0" borderId="10" xfId="0" applyFont="1" applyBorder="1"/>
    <xf numFmtId="0" fontId="9" fillId="0" borderId="11" xfId="0" applyFont="1" applyBorder="1"/>
    <xf numFmtId="0" fontId="10" fillId="0" borderId="0" xfId="0" applyFont="1"/>
    <xf numFmtId="0" fontId="9" fillId="0" borderId="23" xfId="0" applyFont="1" applyBorder="1" applyAlignment="1">
      <alignment horizontal="center" vertical="center"/>
    </xf>
    <xf numFmtId="0" fontId="0" fillId="0" borderId="23" xfId="0" applyFont="1" applyBorder="1" applyAlignment="1"/>
    <xf numFmtId="0" fontId="5" fillId="0" borderId="4" xfId="0" applyFont="1" applyBorder="1" applyAlignment="1">
      <alignment horizontal="center" vertical="center"/>
    </xf>
    <xf numFmtId="0" fontId="4" fillId="0" borderId="5" xfId="0" applyFont="1" applyBorder="1"/>
    <xf numFmtId="0" fontId="4" fillId="0" borderId="6" xfId="0" applyFont="1" applyBorder="1"/>
    <xf numFmtId="0" fontId="9" fillId="0" borderId="4" xfId="0" applyFont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 wrapText="1"/>
    </xf>
    <xf numFmtId="0" fontId="4" fillId="0" borderId="20" xfId="0" applyFont="1" applyBorder="1"/>
    <xf numFmtId="0" fontId="3" fillId="6" borderId="12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4" fillId="0" borderId="13" xfId="0" applyFont="1" applyBorder="1"/>
    <xf numFmtId="0" fontId="5" fillId="4" borderId="4" xfId="0" applyFont="1" applyFill="1" applyBorder="1" applyAlignment="1">
      <alignment horizontal="center" vertical="center"/>
    </xf>
    <xf numFmtId="2" fontId="5" fillId="0" borderId="17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/>
    <xf numFmtId="0" fontId="4" fillId="0" borderId="23" xfId="0" applyFont="1" applyFill="1" applyBorder="1"/>
    <xf numFmtId="0" fontId="5" fillId="0" borderId="1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4" fillId="0" borderId="2" xfId="0" applyFont="1" applyBorder="1"/>
    <xf numFmtId="0" fontId="4" fillId="0" borderId="3" xfId="0" applyFont="1" applyBorder="1"/>
    <xf numFmtId="0" fontId="5" fillId="0" borderId="0" xfId="0" applyFont="1" applyAlignment="1">
      <alignment horizontal="left" vertical="center" wrapText="1"/>
    </xf>
    <xf numFmtId="0" fontId="0" fillId="0" borderId="0" xfId="0" applyFont="1" applyAlignment="1"/>
    <xf numFmtId="0" fontId="5" fillId="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4" fillId="0" borderId="15" xfId="0" applyFont="1" applyBorder="1"/>
    <xf numFmtId="1" fontId="5" fillId="6" borderId="4" xfId="0" applyNumberFormat="1" applyFont="1" applyFill="1" applyBorder="1" applyAlignment="1">
      <alignment horizontal="center" vertical="center" wrapText="1"/>
    </xf>
    <xf numFmtId="2" fontId="5" fillId="8" borderId="4" xfId="0" applyNumberFormat="1" applyFont="1" applyFill="1" applyBorder="1" applyAlignment="1">
      <alignment horizontal="center" vertical="center" wrapText="1"/>
    </xf>
    <xf numFmtId="0" fontId="4" fillId="8" borderId="6" xfId="0" applyFont="1" applyFill="1" applyBorder="1"/>
    <xf numFmtId="0" fontId="5" fillId="10" borderId="4" xfId="0" applyFont="1" applyFill="1" applyBorder="1" applyAlignment="1">
      <alignment horizontal="center" vertical="center" wrapText="1"/>
    </xf>
    <xf numFmtId="0" fontId="4" fillId="11" borderId="5" xfId="0" applyFont="1" applyFill="1" applyBorder="1"/>
    <xf numFmtId="0" fontId="4" fillId="11" borderId="6" xfId="0" applyFont="1" applyFill="1" applyBorder="1"/>
    <xf numFmtId="2" fontId="5" fillId="6" borderId="4" xfId="0" applyNumberFormat="1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3" fillId="4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4" fillId="0" borderId="17" xfId="0" applyFont="1" applyBorder="1"/>
    <xf numFmtId="0" fontId="4" fillId="0" borderId="18" xfId="0" applyFont="1" applyBorder="1"/>
    <xf numFmtId="0" fontId="3" fillId="7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4" xfId="0" applyFont="1" applyBorder="1" applyAlignment="1">
      <alignment horizontal="left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F1000"/>
  <sheetViews>
    <sheetView tabSelected="1" topLeftCell="F1" workbookViewId="0">
      <selection activeCell="S20" sqref="S20"/>
    </sheetView>
  </sheetViews>
  <sheetFormatPr defaultColWidth="14.453125" defaultRowHeight="15" customHeight="1"/>
  <cols>
    <col min="1" max="1" width="3.54296875" customWidth="1"/>
    <col min="2" max="2" width="6.81640625" customWidth="1"/>
    <col min="3" max="3" width="23.08984375" customWidth="1"/>
    <col min="4" max="4" width="22.81640625" customWidth="1"/>
    <col min="5" max="5" width="18.54296875" customWidth="1"/>
    <col min="6" max="6" width="21.08984375" customWidth="1"/>
    <col min="7" max="7" width="11.26953125" customWidth="1"/>
    <col min="8" max="8" width="12" customWidth="1"/>
    <col min="9" max="9" width="11.54296875" customWidth="1"/>
    <col min="10" max="10" width="11.26953125" customWidth="1"/>
    <col min="11" max="12" width="11.453125" customWidth="1"/>
    <col min="13" max="13" width="15.54296875" customWidth="1"/>
    <col min="14" max="14" width="5.7265625" customWidth="1"/>
    <col min="15" max="15" width="5.453125" customWidth="1"/>
    <col min="16" max="16" width="5.81640625" customWidth="1"/>
    <col min="17" max="17" width="11.08984375" customWidth="1"/>
    <col min="18" max="18" width="11.453125" customWidth="1"/>
    <col min="19" max="19" width="13.453125" customWidth="1"/>
    <col min="20" max="20" width="21.453125" customWidth="1"/>
    <col min="21" max="21" width="16.54296875" customWidth="1"/>
    <col min="22" max="22" width="11" customWidth="1"/>
    <col min="23" max="23" width="11.453125" customWidth="1"/>
    <col min="24" max="24" width="17.453125" customWidth="1"/>
    <col min="25" max="25" width="17.81640625" customWidth="1"/>
    <col min="26" max="26" width="15.453125" customWidth="1"/>
    <col min="27" max="27" width="15.54296875" customWidth="1"/>
    <col min="28" max="28" width="16.453125" customWidth="1"/>
    <col min="29" max="29" width="14.54296875" customWidth="1"/>
    <col min="30" max="30" width="15.453125" customWidth="1"/>
    <col min="31" max="31" width="15.54296875" customWidth="1"/>
    <col min="32" max="32" width="22.08984375" customWidth="1"/>
  </cols>
  <sheetData>
    <row r="1" spans="2:32" ht="14.25" customHeight="1"/>
    <row r="2" spans="2:32" ht="28.5" customHeight="1">
      <c r="B2" s="91" t="s">
        <v>0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</row>
    <row r="3" spans="2:32" ht="21" customHeight="1">
      <c r="B3" s="92" t="s">
        <v>1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</row>
    <row r="4" spans="2:32" ht="14.25" customHeight="1"/>
    <row r="5" spans="2:32" ht="34.5" customHeight="1">
      <c r="B5" s="78" t="s">
        <v>2</v>
      </c>
      <c r="C5" s="62"/>
      <c r="D5" s="62"/>
      <c r="E5" s="62"/>
      <c r="F5" s="63"/>
      <c r="G5" s="93" t="s">
        <v>3</v>
      </c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9"/>
    </row>
    <row r="6" spans="2:32" ht="38.25" customHeight="1">
      <c r="B6" s="79"/>
      <c r="C6" s="65"/>
      <c r="D6" s="65"/>
      <c r="E6" s="65"/>
      <c r="F6" s="80"/>
      <c r="G6" s="93" t="s">
        <v>4</v>
      </c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9"/>
    </row>
    <row r="7" spans="2:32" ht="29.25" customHeight="1">
      <c r="B7" s="81"/>
      <c r="C7" s="82"/>
      <c r="D7" s="82"/>
      <c r="E7" s="82"/>
      <c r="F7" s="83"/>
      <c r="G7" s="97" t="s">
        <v>5</v>
      </c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9"/>
      <c r="AA7" s="96" t="s">
        <v>6</v>
      </c>
      <c r="AB7" s="48"/>
      <c r="AC7" s="48"/>
      <c r="AD7" s="48"/>
      <c r="AE7" s="49"/>
      <c r="AF7" s="94" t="s">
        <v>7</v>
      </c>
    </row>
    <row r="8" spans="2:32" ht="30.75" customHeight="1">
      <c r="B8" s="78" t="s">
        <v>8</v>
      </c>
      <c r="C8" s="62"/>
      <c r="D8" s="62"/>
      <c r="E8" s="62"/>
      <c r="F8" s="63"/>
      <c r="G8" s="95" t="s">
        <v>9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9"/>
      <c r="V8" s="95" t="s">
        <v>10</v>
      </c>
      <c r="W8" s="48"/>
      <c r="X8" s="48"/>
      <c r="Y8" s="49"/>
      <c r="Z8" s="54" t="s">
        <v>11</v>
      </c>
      <c r="AA8" s="95" t="s">
        <v>12</v>
      </c>
      <c r="AB8" s="49"/>
      <c r="AC8" s="95" t="s">
        <v>13</v>
      </c>
      <c r="AD8" s="49"/>
      <c r="AE8" s="54" t="s">
        <v>14</v>
      </c>
      <c r="AF8" s="55"/>
    </row>
    <row r="9" spans="2:32" ht="57" customHeight="1">
      <c r="B9" s="85" t="s">
        <v>15</v>
      </c>
      <c r="C9" s="48"/>
      <c r="D9" s="48"/>
      <c r="E9" s="48"/>
      <c r="F9" s="49"/>
      <c r="G9" s="86" t="s">
        <v>16</v>
      </c>
      <c r="H9" s="48"/>
      <c r="I9" s="48"/>
      <c r="J9" s="48"/>
      <c r="K9" s="48"/>
      <c r="L9" s="48"/>
      <c r="M9" s="68"/>
      <c r="N9" s="87" t="s">
        <v>17</v>
      </c>
      <c r="O9" s="88"/>
      <c r="P9" s="88"/>
      <c r="Q9" s="88"/>
      <c r="R9" s="88"/>
      <c r="S9" s="89"/>
      <c r="T9" s="53" t="s">
        <v>18</v>
      </c>
      <c r="U9" s="90" t="s">
        <v>19</v>
      </c>
      <c r="V9" s="1" t="s">
        <v>20</v>
      </c>
      <c r="W9" s="51" t="s">
        <v>21</v>
      </c>
      <c r="X9" s="53" t="s">
        <v>22</v>
      </c>
      <c r="Y9" s="90" t="s">
        <v>23</v>
      </c>
      <c r="Z9" s="55"/>
      <c r="AA9" s="53" t="s">
        <v>24</v>
      </c>
      <c r="AB9" s="90" t="s">
        <v>25</v>
      </c>
      <c r="AC9" s="53" t="s">
        <v>26</v>
      </c>
      <c r="AD9" s="90" t="s">
        <v>27</v>
      </c>
      <c r="AE9" s="55"/>
      <c r="AF9" s="55"/>
    </row>
    <row r="10" spans="2:32" ht="42" customHeight="1">
      <c r="B10" s="2" t="s">
        <v>28</v>
      </c>
      <c r="C10" s="3" t="s">
        <v>29</v>
      </c>
      <c r="D10" s="3" t="s">
        <v>30</v>
      </c>
      <c r="E10" s="4" t="s">
        <v>31</v>
      </c>
      <c r="F10" s="4" t="s">
        <v>32</v>
      </c>
      <c r="G10" s="5" t="s">
        <v>33</v>
      </c>
      <c r="H10" s="5" t="s">
        <v>34</v>
      </c>
      <c r="I10" s="5" t="s">
        <v>35</v>
      </c>
      <c r="J10" s="5" t="s">
        <v>36</v>
      </c>
      <c r="K10" s="6" t="s">
        <v>37</v>
      </c>
      <c r="L10" s="6" t="s">
        <v>38</v>
      </c>
      <c r="M10" s="7" t="s">
        <v>39</v>
      </c>
      <c r="N10" s="5" t="s">
        <v>40</v>
      </c>
      <c r="O10" s="5" t="s">
        <v>41</v>
      </c>
      <c r="P10" s="5" t="s">
        <v>42</v>
      </c>
      <c r="Q10" s="6" t="s">
        <v>37</v>
      </c>
      <c r="R10" s="6" t="s">
        <v>38</v>
      </c>
      <c r="S10" s="7" t="s">
        <v>43</v>
      </c>
      <c r="T10" s="52"/>
      <c r="U10" s="52"/>
      <c r="V10" s="5" t="s">
        <v>44</v>
      </c>
      <c r="W10" s="52"/>
      <c r="X10" s="52"/>
      <c r="Y10" s="52"/>
      <c r="Z10" s="52"/>
      <c r="AA10" s="52"/>
      <c r="AB10" s="52"/>
      <c r="AC10" s="52"/>
      <c r="AD10" s="52"/>
      <c r="AE10" s="52"/>
      <c r="AF10" s="52"/>
    </row>
    <row r="11" spans="2:32" ht="29.25" customHeight="1">
      <c r="B11" s="8">
        <v>1</v>
      </c>
      <c r="C11" s="8" t="s">
        <v>45</v>
      </c>
      <c r="D11" s="8"/>
      <c r="E11" s="8" t="s">
        <v>46</v>
      </c>
      <c r="F11" s="9">
        <v>100</v>
      </c>
      <c r="G11" s="9">
        <v>65</v>
      </c>
      <c r="H11" s="9">
        <v>70</v>
      </c>
      <c r="I11" s="9">
        <v>66</v>
      </c>
      <c r="J11" s="9">
        <v>90</v>
      </c>
      <c r="K11" s="9">
        <f t="shared" ref="K11:K15" si="0">SUM(G11:J11)</f>
        <v>291</v>
      </c>
      <c r="L11" s="9">
        <f t="shared" ref="L11:L15" si="1">K11/4</f>
        <v>72.75</v>
      </c>
      <c r="M11" s="10">
        <f t="shared" ref="M11:M15" si="2">L11*0.1</f>
        <v>7.2750000000000004</v>
      </c>
      <c r="N11" s="9">
        <v>100</v>
      </c>
      <c r="O11" s="9">
        <v>60</v>
      </c>
      <c r="P11" s="9">
        <v>90</v>
      </c>
      <c r="Q11" s="9">
        <f t="shared" ref="Q11:Q15" si="3">SUM(N11:P11)</f>
        <v>250</v>
      </c>
      <c r="R11" s="10">
        <f t="shared" ref="R11:R15" si="4">Q11/3</f>
        <v>83.333333333333329</v>
      </c>
      <c r="S11" s="10">
        <f t="shared" ref="S11:S15" si="5">R11*0.11</f>
        <v>9.1666666666666661</v>
      </c>
      <c r="T11" s="11">
        <f t="shared" ref="T11:T15" si="6">(U11*100)/21</f>
        <v>78.293650793650798</v>
      </c>
      <c r="U11" s="12">
        <f t="shared" ref="U11:U15" si="7">M11+S11</f>
        <v>16.441666666666666</v>
      </c>
      <c r="V11" s="10">
        <v>90</v>
      </c>
      <c r="W11" s="10">
        <f t="shared" ref="W11:W15" si="8">SUM(V11)</f>
        <v>90</v>
      </c>
      <c r="X11" s="11">
        <f t="shared" ref="X11:X15" si="9">(Y11*100)/49</f>
        <v>90</v>
      </c>
      <c r="Y11" s="10">
        <f t="shared" ref="Y11:Y15" si="10">(W11/100)*100*0.49</f>
        <v>44.1</v>
      </c>
      <c r="Z11" s="10">
        <f t="shared" ref="Z11:Z15" si="11">SUM(M11,S11,Y11)</f>
        <v>60.541666666666671</v>
      </c>
      <c r="AA11" s="11">
        <v>100</v>
      </c>
      <c r="AB11" s="10">
        <f t="shared" ref="AB11:AB15" si="12">(AA11)*0.09</f>
        <v>9</v>
      </c>
      <c r="AC11" s="11">
        <v>80</v>
      </c>
      <c r="AD11" s="10">
        <f t="shared" ref="AD11:AD15" si="13">(AC11)*0.21</f>
        <v>16.8</v>
      </c>
      <c r="AE11" s="10">
        <f t="shared" ref="AE11:AE15" si="14">SUM(AB11,AD11)</f>
        <v>25.8</v>
      </c>
      <c r="AF11" s="13">
        <f t="shared" ref="AF11:AF15" si="15">SUM(AE11,Z11)</f>
        <v>86.341666666666669</v>
      </c>
    </row>
    <row r="12" spans="2:32" ht="29.25" customHeight="1">
      <c r="B12" s="8">
        <v>2</v>
      </c>
      <c r="C12" s="8" t="s">
        <v>47</v>
      </c>
      <c r="D12" s="8"/>
      <c r="E12" s="8" t="s">
        <v>46</v>
      </c>
      <c r="F12" s="9">
        <v>100</v>
      </c>
      <c r="G12" s="8">
        <v>88</v>
      </c>
      <c r="H12" s="8">
        <v>77</v>
      </c>
      <c r="I12" s="8">
        <v>66</v>
      </c>
      <c r="J12" s="8">
        <v>99</v>
      </c>
      <c r="K12" s="9">
        <f t="shared" si="0"/>
        <v>330</v>
      </c>
      <c r="L12" s="9">
        <f t="shared" si="1"/>
        <v>82.5</v>
      </c>
      <c r="M12" s="10">
        <f t="shared" si="2"/>
        <v>8.25</v>
      </c>
      <c r="N12" s="8">
        <v>100</v>
      </c>
      <c r="O12" s="8">
        <v>100</v>
      </c>
      <c r="P12" s="8">
        <v>100</v>
      </c>
      <c r="Q12" s="9">
        <f t="shared" si="3"/>
        <v>300</v>
      </c>
      <c r="R12" s="10">
        <f t="shared" si="4"/>
        <v>100</v>
      </c>
      <c r="S12" s="10">
        <f t="shared" si="5"/>
        <v>11</v>
      </c>
      <c r="T12" s="11">
        <f t="shared" si="6"/>
        <v>91.666666666666671</v>
      </c>
      <c r="U12" s="12">
        <f t="shared" si="7"/>
        <v>19.25</v>
      </c>
      <c r="V12" s="12">
        <v>90</v>
      </c>
      <c r="W12" s="10">
        <f t="shared" si="8"/>
        <v>90</v>
      </c>
      <c r="X12" s="11">
        <f t="shared" si="9"/>
        <v>90</v>
      </c>
      <c r="Y12" s="10">
        <f t="shared" si="10"/>
        <v>44.1</v>
      </c>
      <c r="Z12" s="10">
        <f t="shared" si="11"/>
        <v>63.35</v>
      </c>
      <c r="AA12" s="11">
        <v>80</v>
      </c>
      <c r="AB12" s="10">
        <f t="shared" si="12"/>
        <v>7.1999999999999993</v>
      </c>
      <c r="AC12" s="14">
        <v>90</v>
      </c>
      <c r="AD12" s="10">
        <f t="shared" si="13"/>
        <v>18.899999999999999</v>
      </c>
      <c r="AE12" s="10">
        <f t="shared" si="14"/>
        <v>26.099999999999998</v>
      </c>
      <c r="AF12" s="13">
        <f t="shared" si="15"/>
        <v>89.45</v>
      </c>
    </row>
    <row r="13" spans="2:32" ht="29.25" customHeight="1">
      <c r="B13" s="8">
        <v>3</v>
      </c>
      <c r="C13" s="8" t="s">
        <v>48</v>
      </c>
      <c r="D13" s="8"/>
      <c r="E13" s="15" t="s">
        <v>49</v>
      </c>
      <c r="F13" s="9">
        <v>90</v>
      </c>
      <c r="G13" s="9">
        <v>80</v>
      </c>
      <c r="H13" s="9">
        <v>70</v>
      </c>
      <c r="I13" s="9">
        <v>100</v>
      </c>
      <c r="J13" s="9">
        <v>65</v>
      </c>
      <c r="K13" s="9">
        <f t="shared" si="0"/>
        <v>315</v>
      </c>
      <c r="L13" s="9">
        <f t="shared" si="1"/>
        <v>78.75</v>
      </c>
      <c r="M13" s="10">
        <f t="shared" si="2"/>
        <v>7.875</v>
      </c>
      <c r="N13" s="9">
        <v>90</v>
      </c>
      <c r="O13" s="9">
        <v>75</v>
      </c>
      <c r="P13" s="9">
        <v>60</v>
      </c>
      <c r="Q13" s="9">
        <f t="shared" si="3"/>
        <v>225</v>
      </c>
      <c r="R13" s="10">
        <f t="shared" si="4"/>
        <v>75</v>
      </c>
      <c r="S13" s="10">
        <f t="shared" si="5"/>
        <v>8.25</v>
      </c>
      <c r="T13" s="11">
        <f t="shared" si="6"/>
        <v>76.785714285714292</v>
      </c>
      <c r="U13" s="12">
        <f t="shared" si="7"/>
        <v>16.125</v>
      </c>
      <c r="V13" s="10">
        <v>95</v>
      </c>
      <c r="W13" s="10">
        <f t="shared" si="8"/>
        <v>95</v>
      </c>
      <c r="X13" s="11">
        <f t="shared" si="9"/>
        <v>95</v>
      </c>
      <c r="Y13" s="10">
        <f t="shared" si="10"/>
        <v>46.55</v>
      </c>
      <c r="Z13" s="10">
        <f t="shared" si="11"/>
        <v>62.674999999999997</v>
      </c>
      <c r="AA13" s="11">
        <v>76</v>
      </c>
      <c r="AB13" s="10">
        <f t="shared" si="12"/>
        <v>6.84</v>
      </c>
      <c r="AC13" s="11">
        <v>78</v>
      </c>
      <c r="AD13" s="10">
        <f t="shared" si="13"/>
        <v>16.38</v>
      </c>
      <c r="AE13" s="10">
        <f t="shared" si="14"/>
        <v>23.22</v>
      </c>
      <c r="AF13" s="13">
        <f t="shared" si="15"/>
        <v>85.894999999999996</v>
      </c>
    </row>
    <row r="14" spans="2:32" ht="29.25" customHeight="1">
      <c r="B14" s="8">
        <v>4</v>
      </c>
      <c r="C14" s="8" t="s">
        <v>50</v>
      </c>
      <c r="D14" s="8"/>
      <c r="E14" s="8" t="s">
        <v>46</v>
      </c>
      <c r="F14" s="9">
        <v>100</v>
      </c>
      <c r="G14" s="16">
        <v>90</v>
      </c>
      <c r="H14" s="16">
        <v>90</v>
      </c>
      <c r="I14" s="16">
        <v>99</v>
      </c>
      <c r="J14" s="16">
        <v>67</v>
      </c>
      <c r="K14" s="9">
        <f t="shared" si="0"/>
        <v>346</v>
      </c>
      <c r="L14" s="10">
        <f t="shared" si="1"/>
        <v>86.5</v>
      </c>
      <c r="M14" s="10">
        <f t="shared" si="2"/>
        <v>8.65</v>
      </c>
      <c r="N14" s="16">
        <v>60</v>
      </c>
      <c r="O14" s="16">
        <v>60</v>
      </c>
      <c r="P14" s="16">
        <v>60</v>
      </c>
      <c r="Q14" s="9">
        <f t="shared" si="3"/>
        <v>180</v>
      </c>
      <c r="R14" s="10">
        <f t="shared" si="4"/>
        <v>60</v>
      </c>
      <c r="S14" s="10">
        <f t="shared" si="5"/>
        <v>6.6</v>
      </c>
      <c r="T14" s="11">
        <f t="shared" si="6"/>
        <v>72.61904761904762</v>
      </c>
      <c r="U14" s="12">
        <f t="shared" si="7"/>
        <v>15.25</v>
      </c>
      <c r="V14" s="17">
        <v>88</v>
      </c>
      <c r="W14" s="10">
        <f t="shared" si="8"/>
        <v>88</v>
      </c>
      <c r="X14" s="11">
        <f t="shared" si="9"/>
        <v>88</v>
      </c>
      <c r="Y14" s="10">
        <f t="shared" si="10"/>
        <v>43.12</v>
      </c>
      <c r="Z14" s="10">
        <f t="shared" si="11"/>
        <v>58.37</v>
      </c>
      <c r="AA14" s="11">
        <v>88</v>
      </c>
      <c r="AB14" s="10">
        <f t="shared" si="12"/>
        <v>7.92</v>
      </c>
      <c r="AC14" s="11">
        <v>80</v>
      </c>
      <c r="AD14" s="10">
        <f t="shared" si="13"/>
        <v>16.8</v>
      </c>
      <c r="AE14" s="10">
        <f t="shared" si="14"/>
        <v>24.72</v>
      </c>
      <c r="AF14" s="13">
        <f t="shared" si="15"/>
        <v>83.09</v>
      </c>
    </row>
    <row r="15" spans="2:32" ht="29.25" customHeight="1">
      <c r="B15" s="8">
        <v>5</v>
      </c>
      <c r="C15" s="8" t="s">
        <v>51</v>
      </c>
      <c r="D15" s="8"/>
      <c r="E15" s="8" t="s">
        <v>46</v>
      </c>
      <c r="F15" s="9">
        <v>100</v>
      </c>
      <c r="G15" s="16">
        <v>90</v>
      </c>
      <c r="H15" s="16">
        <v>67</v>
      </c>
      <c r="I15" s="16">
        <v>97</v>
      </c>
      <c r="J15" s="16">
        <v>93</v>
      </c>
      <c r="K15" s="9">
        <f t="shared" si="0"/>
        <v>347</v>
      </c>
      <c r="L15" s="9">
        <f t="shared" si="1"/>
        <v>86.75</v>
      </c>
      <c r="M15" s="10">
        <f t="shared" si="2"/>
        <v>8.6750000000000007</v>
      </c>
      <c r="N15" s="16">
        <v>99</v>
      </c>
      <c r="O15" s="16">
        <v>88</v>
      </c>
      <c r="P15" s="16">
        <v>66</v>
      </c>
      <c r="Q15" s="9">
        <f t="shared" si="3"/>
        <v>253</v>
      </c>
      <c r="R15" s="10">
        <f t="shared" si="4"/>
        <v>84.333333333333329</v>
      </c>
      <c r="S15" s="10">
        <f t="shared" si="5"/>
        <v>9.2766666666666655</v>
      </c>
      <c r="T15" s="11">
        <f t="shared" si="6"/>
        <v>85.484126984126988</v>
      </c>
      <c r="U15" s="12">
        <f t="shared" si="7"/>
        <v>17.951666666666668</v>
      </c>
      <c r="V15" s="17">
        <v>70</v>
      </c>
      <c r="W15" s="10">
        <f t="shared" si="8"/>
        <v>70</v>
      </c>
      <c r="X15" s="11">
        <f t="shared" si="9"/>
        <v>69.999999999999986</v>
      </c>
      <c r="Y15" s="10">
        <f t="shared" si="10"/>
        <v>34.299999999999997</v>
      </c>
      <c r="Z15" s="10">
        <f t="shared" si="11"/>
        <v>52.251666666666665</v>
      </c>
      <c r="AA15" s="11">
        <v>70</v>
      </c>
      <c r="AB15" s="10">
        <f t="shared" si="12"/>
        <v>6.3</v>
      </c>
      <c r="AC15" s="11">
        <v>70</v>
      </c>
      <c r="AD15" s="10">
        <f t="shared" si="13"/>
        <v>14.7</v>
      </c>
      <c r="AE15" s="10">
        <f t="shared" si="14"/>
        <v>21</v>
      </c>
      <c r="AF15" s="13">
        <f t="shared" si="15"/>
        <v>73.251666666666665</v>
      </c>
    </row>
    <row r="16" spans="2:32" ht="14.25" customHeight="1">
      <c r="B16" s="18"/>
      <c r="C16" s="18"/>
      <c r="D16" s="18"/>
      <c r="E16" s="18"/>
      <c r="F16" s="18"/>
      <c r="G16" s="19"/>
      <c r="H16" s="19"/>
      <c r="I16" s="19"/>
      <c r="J16" s="19"/>
      <c r="K16" s="18"/>
      <c r="L16" s="18"/>
      <c r="M16" s="20"/>
      <c r="N16" s="19"/>
      <c r="O16" s="19"/>
      <c r="P16" s="19"/>
      <c r="Q16" s="18"/>
      <c r="R16" s="20"/>
      <c r="S16" s="20"/>
      <c r="T16" s="21"/>
      <c r="U16" s="22"/>
      <c r="V16" s="23"/>
      <c r="W16" s="22"/>
      <c r="X16" s="21"/>
      <c r="Y16" s="22"/>
      <c r="Z16" s="22"/>
      <c r="AA16" s="21"/>
      <c r="AB16" s="22"/>
      <c r="AC16" s="21"/>
      <c r="AD16" s="22"/>
      <c r="AE16" s="22"/>
      <c r="AF16" s="21"/>
    </row>
    <row r="17" spans="1:32" ht="14.25" customHeight="1"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</row>
    <row r="18" spans="1:32" ht="33" customHeight="1">
      <c r="B18" s="84" t="s">
        <v>52</v>
      </c>
      <c r="C18" s="48"/>
      <c r="D18" s="48"/>
      <c r="E18" s="48"/>
      <c r="F18" s="49"/>
      <c r="H18" s="66" t="s">
        <v>53</v>
      </c>
      <c r="I18" s="48"/>
      <c r="J18" s="48"/>
      <c r="K18" s="49"/>
      <c r="M18" s="56" t="s">
        <v>54</v>
      </c>
      <c r="N18" s="48"/>
      <c r="O18" s="48"/>
      <c r="P18" s="48"/>
      <c r="Q18" s="48"/>
      <c r="R18" s="49"/>
      <c r="X18" s="56" t="s">
        <v>55</v>
      </c>
      <c r="Y18" s="48"/>
      <c r="Z18" s="48"/>
      <c r="AA18" s="48"/>
      <c r="AB18" s="48"/>
      <c r="AC18" s="48"/>
      <c r="AD18" s="48"/>
      <c r="AE18" s="48"/>
      <c r="AF18" s="49"/>
    </row>
    <row r="19" spans="1:32" ht="54" customHeight="1">
      <c r="A19" s="25"/>
      <c r="B19" s="56" t="s">
        <v>56</v>
      </c>
      <c r="C19" s="49"/>
      <c r="D19" s="26" t="s">
        <v>57</v>
      </c>
      <c r="E19" s="26" t="s">
        <v>58</v>
      </c>
      <c r="F19" s="27" t="s">
        <v>26</v>
      </c>
      <c r="G19" s="25"/>
      <c r="H19" s="56" t="s">
        <v>59</v>
      </c>
      <c r="I19" s="49"/>
      <c r="J19" s="67" t="s">
        <v>26</v>
      </c>
      <c r="K19" s="68"/>
      <c r="L19" s="25"/>
      <c r="M19" s="76" t="s">
        <v>60</v>
      </c>
      <c r="N19" s="48"/>
      <c r="O19" s="48"/>
      <c r="P19" s="49"/>
      <c r="Q19" s="75">
        <v>50</v>
      </c>
      <c r="R19" s="49"/>
      <c r="S19" s="25"/>
      <c r="T19" s="25"/>
      <c r="U19" s="25"/>
      <c r="V19" s="25"/>
      <c r="W19" s="25"/>
      <c r="X19" s="56" t="s">
        <v>61</v>
      </c>
      <c r="Y19" s="48"/>
      <c r="Z19" s="49"/>
      <c r="AA19" s="56" t="s">
        <v>62</v>
      </c>
      <c r="AB19" s="48"/>
      <c r="AC19" s="48"/>
      <c r="AD19" s="48"/>
      <c r="AE19" s="49"/>
      <c r="AF19" s="27" t="s">
        <v>26</v>
      </c>
    </row>
    <row r="20" spans="1:32" ht="45" customHeight="1">
      <c r="A20" s="25"/>
      <c r="B20" s="50" t="s">
        <v>63</v>
      </c>
      <c r="C20" s="49"/>
      <c r="D20" s="12">
        <v>23</v>
      </c>
      <c r="E20" s="12">
        <v>45</v>
      </c>
      <c r="F20" s="28">
        <f t="shared" ref="F20:F22" si="16">SUM(D20:E20)</f>
        <v>68</v>
      </c>
      <c r="G20" s="25"/>
      <c r="H20" s="67" t="s">
        <v>64</v>
      </c>
      <c r="I20" s="49"/>
      <c r="J20" s="69">
        <v>1</v>
      </c>
      <c r="K20" s="49"/>
      <c r="L20" s="25"/>
      <c r="M20" s="76" t="s">
        <v>65</v>
      </c>
      <c r="N20" s="48"/>
      <c r="O20" s="48"/>
      <c r="P20" s="49"/>
      <c r="Q20" s="75">
        <v>50</v>
      </c>
      <c r="R20" s="49"/>
      <c r="S20" s="25"/>
      <c r="T20" s="25"/>
      <c r="U20" s="25"/>
      <c r="V20" s="25"/>
      <c r="W20" s="25"/>
      <c r="X20" s="47" t="s">
        <v>66</v>
      </c>
      <c r="Y20" s="48"/>
      <c r="Z20" s="49"/>
      <c r="AA20" s="50"/>
      <c r="AB20" s="48"/>
      <c r="AC20" s="48"/>
      <c r="AD20" s="48"/>
      <c r="AE20" s="49"/>
      <c r="AF20" s="29"/>
    </row>
    <row r="21" spans="1:32" ht="45" customHeight="1">
      <c r="A21" s="25"/>
      <c r="B21" s="50" t="s">
        <v>67</v>
      </c>
      <c r="C21" s="49"/>
      <c r="D21" s="12">
        <v>27</v>
      </c>
      <c r="E21" s="12">
        <v>57</v>
      </c>
      <c r="F21" s="28">
        <f t="shared" si="16"/>
        <v>84</v>
      </c>
      <c r="G21" s="25"/>
      <c r="H21" s="67" t="s">
        <v>68</v>
      </c>
      <c r="I21" s="49"/>
      <c r="J21" s="69">
        <v>1</v>
      </c>
      <c r="K21" s="49"/>
      <c r="L21" s="25"/>
      <c r="M21" s="72" t="s">
        <v>26</v>
      </c>
      <c r="N21" s="73"/>
      <c r="O21" s="73"/>
      <c r="P21" s="74"/>
      <c r="Q21" s="70">
        <f>SUM(Q19:R20)</f>
        <v>100</v>
      </c>
      <c r="R21" s="71"/>
      <c r="S21" s="25"/>
      <c r="T21" s="25"/>
      <c r="U21" s="25"/>
      <c r="V21" s="25"/>
      <c r="W21" s="25"/>
      <c r="X21" s="47" t="s">
        <v>69</v>
      </c>
      <c r="Y21" s="48"/>
      <c r="Z21" s="49"/>
      <c r="AA21" s="50"/>
      <c r="AB21" s="48"/>
      <c r="AC21" s="48"/>
      <c r="AD21" s="48"/>
      <c r="AE21" s="49"/>
      <c r="AF21" s="30"/>
    </row>
    <row r="22" spans="1:32" ht="45" customHeight="1">
      <c r="A22" s="25"/>
      <c r="B22" s="50" t="s">
        <v>70</v>
      </c>
      <c r="C22" s="49"/>
      <c r="D22" s="12">
        <v>28</v>
      </c>
      <c r="E22" s="12">
        <v>48</v>
      </c>
      <c r="F22" s="28">
        <f t="shared" si="16"/>
        <v>76</v>
      </c>
      <c r="G22" s="25"/>
      <c r="J22" s="25"/>
      <c r="L22" s="45"/>
      <c r="M22" s="60"/>
      <c r="N22" s="58"/>
      <c r="O22" s="58"/>
      <c r="P22" s="58"/>
      <c r="Q22" s="57"/>
      <c r="R22" s="58"/>
      <c r="S22" s="25"/>
      <c r="T22" s="25"/>
      <c r="U22" s="25"/>
      <c r="V22" s="25"/>
      <c r="W22" s="25"/>
      <c r="X22" s="47" t="s">
        <v>71</v>
      </c>
      <c r="Y22" s="48"/>
      <c r="Z22" s="49"/>
      <c r="AA22" s="50"/>
      <c r="AB22" s="48"/>
      <c r="AC22" s="48"/>
      <c r="AD22" s="48"/>
      <c r="AE22" s="49"/>
      <c r="AF22" s="30"/>
    </row>
    <row r="23" spans="1:32" ht="28.5" customHeight="1">
      <c r="L23" s="46"/>
      <c r="M23" s="59"/>
      <c r="N23" s="59"/>
      <c r="O23" s="59"/>
      <c r="P23" s="59"/>
      <c r="Q23" s="59"/>
      <c r="R23" s="59"/>
    </row>
    <row r="24" spans="1:32" ht="36" customHeight="1"/>
    <row r="25" spans="1:32" ht="14.25" customHeight="1"/>
    <row r="26" spans="1:32" ht="14.25" customHeight="1"/>
    <row r="27" spans="1:32" ht="14.25" customHeight="1"/>
    <row r="28" spans="1:32" ht="14.25" customHeight="1"/>
    <row r="29" spans="1:32" ht="14.25" customHeight="1">
      <c r="B29" s="77" t="s">
        <v>72</v>
      </c>
      <c r="C29" s="62"/>
      <c r="D29" s="62"/>
      <c r="E29" s="31"/>
      <c r="F29" s="31"/>
      <c r="G29" s="32"/>
      <c r="H29" s="32"/>
      <c r="I29" s="32"/>
      <c r="J29" s="33" t="s">
        <v>73</v>
      </c>
      <c r="K29" s="32"/>
      <c r="L29" s="32"/>
      <c r="M29" s="32"/>
      <c r="N29" s="32"/>
      <c r="O29" s="32"/>
      <c r="P29" s="32"/>
      <c r="Q29" s="34"/>
      <c r="R29" s="34"/>
      <c r="S29" s="34"/>
      <c r="T29" s="34"/>
      <c r="U29" s="34"/>
      <c r="V29" s="35"/>
      <c r="W29" s="61" t="s">
        <v>74</v>
      </c>
      <c r="X29" s="62"/>
      <c r="Y29" s="62"/>
      <c r="Z29" s="62"/>
      <c r="AA29" s="62"/>
      <c r="AB29" s="62"/>
      <c r="AC29" s="62"/>
      <c r="AD29" s="62"/>
      <c r="AE29" s="62"/>
      <c r="AF29" s="63"/>
    </row>
    <row r="30" spans="1:32" ht="14.25" customHeight="1">
      <c r="B30" s="36"/>
      <c r="C30" s="37"/>
      <c r="D30" s="38"/>
      <c r="E30" s="38"/>
      <c r="F30" s="38"/>
      <c r="G30" s="37"/>
      <c r="H30" s="37"/>
      <c r="I30" s="37"/>
      <c r="J30" s="36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9"/>
      <c r="W30" s="37"/>
      <c r="X30" s="37"/>
      <c r="Y30" s="37"/>
      <c r="Z30" s="37"/>
      <c r="AA30" s="37"/>
      <c r="AB30" s="37"/>
      <c r="AC30" s="37"/>
      <c r="AD30" s="37"/>
      <c r="AE30" s="37"/>
      <c r="AF30" s="39"/>
    </row>
    <row r="31" spans="1:32" ht="14.25" customHeight="1">
      <c r="B31" s="36"/>
      <c r="C31" s="37"/>
      <c r="D31" s="38"/>
      <c r="E31" s="38"/>
      <c r="F31" s="38"/>
      <c r="G31" s="37"/>
      <c r="H31" s="37"/>
      <c r="I31" s="37"/>
      <c r="J31" s="36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9"/>
      <c r="W31" s="64" t="s">
        <v>75</v>
      </c>
      <c r="X31" s="65"/>
      <c r="Y31" s="65"/>
      <c r="Z31" s="37"/>
      <c r="AA31" s="37"/>
      <c r="AB31" s="37"/>
      <c r="AC31" s="37"/>
      <c r="AD31" s="37"/>
      <c r="AE31" s="37"/>
      <c r="AF31" s="39"/>
    </row>
    <row r="32" spans="1:32" ht="14.25" customHeight="1">
      <c r="B32" s="36"/>
      <c r="C32" s="37"/>
      <c r="D32" s="38"/>
      <c r="E32" s="38"/>
      <c r="F32" s="38"/>
      <c r="G32" s="37"/>
      <c r="H32" s="37"/>
      <c r="I32" s="37"/>
      <c r="J32" s="36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9"/>
      <c r="W32" s="40"/>
      <c r="X32" s="40"/>
      <c r="Y32" s="40"/>
      <c r="Z32" s="37"/>
      <c r="AA32" s="37"/>
      <c r="AB32" s="37"/>
      <c r="AC32" s="37"/>
      <c r="AD32" s="37"/>
      <c r="AE32" s="37"/>
      <c r="AF32" s="39"/>
    </row>
    <row r="33" spans="2:32" ht="14.25" customHeight="1">
      <c r="B33" s="36"/>
      <c r="C33" s="37"/>
      <c r="D33" s="37"/>
      <c r="E33" s="37"/>
      <c r="F33" s="37"/>
      <c r="G33" s="37"/>
      <c r="H33" s="37"/>
      <c r="I33" s="37"/>
      <c r="J33" s="36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9"/>
      <c r="W33" s="37"/>
      <c r="X33" s="37"/>
      <c r="Y33" s="37"/>
      <c r="Z33" s="37"/>
      <c r="AA33" s="37"/>
      <c r="AB33" s="37"/>
      <c r="AC33" s="37"/>
      <c r="AD33" s="37"/>
      <c r="AE33" s="37"/>
      <c r="AF33" s="39"/>
    </row>
    <row r="34" spans="2:32" ht="14.25" customHeight="1">
      <c r="B34" s="36" t="s">
        <v>76</v>
      </c>
      <c r="C34" s="37"/>
      <c r="D34" s="37"/>
      <c r="E34" s="37"/>
      <c r="F34" s="37"/>
      <c r="G34" s="37"/>
      <c r="H34" s="37"/>
      <c r="I34" s="37"/>
      <c r="J34" s="36" t="s">
        <v>76</v>
      </c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9"/>
      <c r="W34" s="37" t="s">
        <v>76</v>
      </c>
      <c r="X34" s="37"/>
      <c r="Y34" s="37"/>
      <c r="Z34" s="37"/>
      <c r="AA34" s="37"/>
      <c r="AB34" s="37"/>
      <c r="AC34" s="37"/>
      <c r="AD34" s="37"/>
      <c r="AE34" s="37"/>
      <c r="AF34" s="39"/>
    </row>
    <row r="35" spans="2:32" ht="14.25" customHeight="1">
      <c r="B35" s="36" t="s">
        <v>77</v>
      </c>
      <c r="C35" s="37"/>
      <c r="D35" s="37"/>
      <c r="E35" s="37"/>
      <c r="F35" s="37"/>
      <c r="G35" s="37"/>
      <c r="H35" s="37"/>
      <c r="I35" s="37"/>
      <c r="J35" s="36" t="s">
        <v>78</v>
      </c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9"/>
      <c r="W35" s="37" t="s">
        <v>79</v>
      </c>
      <c r="X35" s="37"/>
      <c r="Y35" s="37"/>
      <c r="Z35" s="37"/>
      <c r="AA35" s="37"/>
      <c r="AB35" s="37"/>
      <c r="AC35" s="37"/>
      <c r="AD35" s="37"/>
      <c r="AE35" s="37"/>
      <c r="AF35" s="39"/>
    </row>
    <row r="36" spans="2:32" ht="14.25" customHeight="1">
      <c r="B36" s="36" t="s">
        <v>80</v>
      </c>
      <c r="C36" s="37"/>
      <c r="D36" s="37"/>
      <c r="E36" s="37"/>
      <c r="F36" s="37"/>
      <c r="G36" s="37"/>
      <c r="H36" s="37"/>
      <c r="I36" s="37"/>
      <c r="J36" s="36" t="s">
        <v>80</v>
      </c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9"/>
      <c r="W36" s="37" t="s">
        <v>80</v>
      </c>
      <c r="X36" s="37"/>
      <c r="Y36" s="37"/>
      <c r="Z36" s="37"/>
      <c r="AA36" s="37"/>
      <c r="AB36" s="37"/>
      <c r="AC36" s="37"/>
      <c r="AD36" s="37"/>
      <c r="AE36" s="37"/>
      <c r="AF36" s="39"/>
    </row>
    <row r="37" spans="2:32" ht="14.25" customHeight="1">
      <c r="B37" s="41"/>
      <c r="C37" s="42"/>
      <c r="D37" s="42"/>
      <c r="E37" s="42"/>
      <c r="F37" s="42"/>
      <c r="G37" s="42"/>
      <c r="H37" s="42"/>
      <c r="I37" s="42"/>
      <c r="J37" s="41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2"/>
      <c r="X37" s="42"/>
      <c r="Y37" s="42"/>
      <c r="Z37" s="42"/>
      <c r="AA37" s="42"/>
      <c r="AB37" s="42"/>
      <c r="AC37" s="42"/>
      <c r="AD37" s="42"/>
      <c r="AE37" s="42"/>
      <c r="AF37" s="43"/>
    </row>
    <row r="38" spans="2:32" ht="14.25" customHeight="1"/>
    <row r="39" spans="2:32" ht="14.25" customHeight="1">
      <c r="B39" s="44" t="s">
        <v>81</v>
      </c>
    </row>
    <row r="40" spans="2:32" ht="14.25" customHeight="1">
      <c r="B40" s="44" t="s">
        <v>82</v>
      </c>
    </row>
    <row r="41" spans="2:32" ht="14.25" customHeight="1"/>
    <row r="42" spans="2:32" ht="14.25" customHeight="1"/>
    <row r="43" spans="2:32" ht="14.25" customHeight="1"/>
    <row r="44" spans="2:32" ht="14.25" customHeight="1"/>
    <row r="45" spans="2:32" ht="14.25" customHeight="1"/>
    <row r="46" spans="2:32" ht="14.25" customHeight="1"/>
    <row r="47" spans="2:32" ht="14.25" customHeight="1"/>
    <row r="48" spans="2:3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60">
    <mergeCell ref="G8:U8"/>
    <mergeCell ref="AB9:AB10"/>
    <mergeCell ref="AC9:AC10"/>
    <mergeCell ref="G7:Z7"/>
    <mergeCell ref="G9:M9"/>
    <mergeCell ref="N9:S9"/>
    <mergeCell ref="T9:T10"/>
    <mergeCell ref="U9:U10"/>
    <mergeCell ref="B2:AF2"/>
    <mergeCell ref="B3:AF3"/>
    <mergeCell ref="G5:AF5"/>
    <mergeCell ref="G6:AF6"/>
    <mergeCell ref="AF7:AF10"/>
    <mergeCell ref="AE8:AE10"/>
    <mergeCell ref="Y9:Y10"/>
    <mergeCell ref="AD9:AD10"/>
    <mergeCell ref="V8:Y8"/>
    <mergeCell ref="AA7:AE7"/>
    <mergeCell ref="AA8:AB8"/>
    <mergeCell ref="AC8:AD8"/>
    <mergeCell ref="B22:C22"/>
    <mergeCell ref="B29:D29"/>
    <mergeCell ref="B5:F7"/>
    <mergeCell ref="B8:F8"/>
    <mergeCell ref="B18:F18"/>
    <mergeCell ref="B19:C19"/>
    <mergeCell ref="B20:C20"/>
    <mergeCell ref="B21:C21"/>
    <mergeCell ref="B9:F9"/>
    <mergeCell ref="H18:K18"/>
    <mergeCell ref="J19:K19"/>
    <mergeCell ref="J20:K20"/>
    <mergeCell ref="Q21:R21"/>
    <mergeCell ref="M21:P21"/>
    <mergeCell ref="H21:I21"/>
    <mergeCell ref="J21:K21"/>
    <mergeCell ref="M18:R18"/>
    <mergeCell ref="Q19:R19"/>
    <mergeCell ref="M19:P19"/>
    <mergeCell ref="M20:P20"/>
    <mergeCell ref="Q20:R20"/>
    <mergeCell ref="H19:I19"/>
    <mergeCell ref="H20:I20"/>
    <mergeCell ref="Q22:R23"/>
    <mergeCell ref="M22:P23"/>
    <mergeCell ref="X22:Z22"/>
    <mergeCell ref="W29:AF29"/>
    <mergeCell ref="W31:Y31"/>
    <mergeCell ref="X21:Z21"/>
    <mergeCell ref="AA21:AE21"/>
    <mergeCell ref="AA22:AE22"/>
    <mergeCell ref="W9:W10"/>
    <mergeCell ref="X9:X10"/>
    <mergeCell ref="Z8:Z10"/>
    <mergeCell ref="AA9:AA10"/>
    <mergeCell ref="X18:AF18"/>
    <mergeCell ref="X19:Z19"/>
    <mergeCell ref="AA19:AE19"/>
    <mergeCell ref="X20:Z20"/>
    <mergeCell ref="AA20:AE20"/>
  </mergeCells>
  <pageMargins left="0.70866141732283472" right="0.55118110236220474" top="0.74803149606299213" bottom="0.74803149606299213" header="0" footer="0"/>
  <pageSetup paperSize="9" scale="29" orientation="landscape" r:id="rId1"/>
  <headerFooter>
    <oddHeader xml:space="preserve">&amp;L&amp;"-,Bold"&amp;8JPK.700-2/3/9 (      )
PANDUAN PELAKSANAAN DAN PENILAIAN SISTEM LATIHAN PROGRAM BERTAULIAH (SLaPB) BERASASKAN KOD AMALAN AKREDITASI PROGRAM TVET - CODE OF PRACTICE FOR TVET PROGRAMMM ACCREDITATION (COPTPA)&amp;"-,Regular"&amp;11
</oddHeader>
    <oddFooter>&amp;L&amp;"-,Bold"&amp;8EDISI II- 15022024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MARKS TEMPLATE (PKK+PA) T123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laxmi kanniappan</cp:lastModifiedBy>
  <cp:lastPrinted>2024-03-01T06:51:50Z</cp:lastPrinted>
  <dcterms:created xsi:type="dcterms:W3CDTF">2022-08-19T00:44:29Z</dcterms:created>
  <dcterms:modified xsi:type="dcterms:W3CDTF">2024-03-01T07:25:15Z</dcterms:modified>
</cp:coreProperties>
</file>